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笔试总成绩" sheetId="10" r:id="rId1"/>
  </sheets>
  <definedNames>
    <definedName name="_xlnm.Print_Titles" localSheetId="0">笔试总成绩!$1:$1</definedName>
  </definedNames>
  <calcPr calcId="144525"/>
</workbook>
</file>

<file path=xl/sharedStrings.xml><?xml version="1.0" encoding="utf-8"?>
<sst xmlns="http://schemas.openxmlformats.org/spreadsheetml/2006/main" count="279" uniqueCount="90">
  <si>
    <t>四川博物院2020年上半年公开招聘工作人员考试总成绩、排名及体检人员汇总表</t>
  </si>
  <si>
    <t>序号</t>
  </si>
  <si>
    <t>报考单位</t>
  </si>
  <si>
    <t>报考岗位</t>
  </si>
  <si>
    <t>岗位编码</t>
  </si>
  <si>
    <t>姓名</t>
  </si>
  <si>
    <t>同步
面试
成绩</t>
  </si>
  <si>
    <t>专业
测试
成绩</t>
  </si>
  <si>
    <t>面试
总成绩</t>
  </si>
  <si>
    <t>面试折合成绩</t>
  </si>
  <si>
    <t>笔试总成绩</t>
  </si>
  <si>
    <t>笔试折合成绩</t>
  </si>
  <si>
    <t>最终
成绩</t>
  </si>
  <si>
    <t>最终
排名</t>
  </si>
  <si>
    <t>体检人员</t>
  </si>
  <si>
    <t>笔试
成绩</t>
  </si>
  <si>
    <t>加分</t>
  </si>
  <si>
    <t>四川博物院</t>
  </si>
  <si>
    <t>文物保管及研究</t>
  </si>
  <si>
    <t>李成康</t>
  </si>
  <si>
    <t xml:space="preserve">体检 </t>
  </si>
  <si>
    <t>56010001</t>
  </si>
  <si>
    <t>樊思琪</t>
  </si>
  <si>
    <t>展陈设计（内容设计）</t>
  </si>
  <si>
    <t>56010002</t>
  </si>
  <si>
    <t>罗倩倩</t>
  </si>
  <si>
    <t>刘莎</t>
  </si>
  <si>
    <t>万佳文</t>
  </si>
  <si>
    <t>马莉</t>
  </si>
  <si>
    <t>徐佳艺</t>
  </si>
  <si>
    <t>陶俊竹</t>
  </si>
  <si>
    <t>/</t>
  </si>
  <si>
    <t>王美霖</t>
  </si>
  <si>
    <t>张雄</t>
  </si>
  <si>
    <t>李季</t>
  </si>
  <si>
    <t>许丁丁</t>
  </si>
  <si>
    <t>刘婷</t>
  </si>
  <si>
    <t>黄恋茹</t>
  </si>
  <si>
    <t>宋德清</t>
  </si>
  <si>
    <t>缺考</t>
  </si>
  <si>
    <t>陈伟</t>
  </si>
  <si>
    <t>方淑秀</t>
  </si>
  <si>
    <t>文物保护与修复</t>
  </si>
  <si>
    <t>56010003</t>
  </si>
  <si>
    <t>曹元元</t>
  </si>
  <si>
    <t>邹若然</t>
  </si>
  <si>
    <t>黄精枝</t>
  </si>
  <si>
    <t>赵静</t>
  </si>
  <si>
    <t>郭芷均</t>
  </si>
  <si>
    <t>文物分析与检测</t>
  </si>
  <si>
    <t>张瑜</t>
  </si>
  <si>
    <t>会计</t>
  </si>
  <si>
    <t>56010005</t>
  </si>
  <si>
    <t>赵璐</t>
  </si>
  <si>
    <t>文琦</t>
  </si>
  <si>
    <t>刘霜悦</t>
  </si>
  <si>
    <t>网络管理与软件维护</t>
  </si>
  <si>
    <t>56010006</t>
  </si>
  <si>
    <t>罗遵国</t>
  </si>
  <si>
    <t>陈蓉川</t>
  </si>
  <si>
    <t>高杰</t>
  </si>
  <si>
    <t>学术中心工作人员</t>
  </si>
  <si>
    <t>56010007</t>
  </si>
  <si>
    <t>成吟</t>
  </si>
  <si>
    <t>孙艺</t>
  </si>
  <si>
    <t>李莞歆</t>
  </si>
  <si>
    <t>刘柯</t>
  </si>
  <si>
    <t>孙传超</t>
  </si>
  <si>
    <t>王泽熙</t>
  </si>
  <si>
    <t>吴娟娟</t>
  </si>
  <si>
    <t>任艳</t>
  </si>
  <si>
    <t>郭云琪</t>
  </si>
  <si>
    <t>何鹏飞</t>
  </si>
  <si>
    <t>吴凤娟</t>
  </si>
  <si>
    <t>唐迁</t>
  </si>
  <si>
    <t>文物讲解员</t>
  </si>
  <si>
    <t>56010008</t>
  </si>
  <si>
    <t>周莉娟</t>
  </si>
  <si>
    <t>王俐俐</t>
  </si>
  <si>
    <t>王姝颖</t>
  </si>
  <si>
    <t>李洁洁</t>
  </si>
  <si>
    <t>黄咏函</t>
  </si>
  <si>
    <t>陈宣彤</t>
  </si>
  <si>
    <t>消防值机及突发应急人员</t>
  </si>
  <si>
    <t>56010009</t>
  </si>
  <si>
    <t>乔凡</t>
  </si>
  <si>
    <t>易文</t>
  </si>
  <si>
    <t>邱金栋</t>
  </si>
  <si>
    <t>张敏慧</t>
  </si>
  <si>
    <t xml:space="preserve">  备注：最终成绩=笔试总成绩×40%+面试总成绩×60%；面试总成绩=同步面试成绩×60%+专业测试×40%。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</si>
</sst>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  <scheme val="minor"/>
    </font>
    <font>
      <sz val="12"/>
      <name val="Microsoft YaHe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176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tabSelected="1" zoomScale="120" zoomScaleNormal="120" workbookViewId="0">
      <selection activeCell="P4" sqref="P4"/>
    </sheetView>
  </sheetViews>
  <sheetFormatPr defaultColWidth="9" defaultRowHeight="14.25"/>
  <cols>
    <col min="1" max="1" width="4.89166666666667" style="2" customWidth="1"/>
    <col min="2" max="2" width="10.6166666666667" style="2" customWidth="1"/>
    <col min="3" max="3" width="18.225" style="2" customWidth="1"/>
    <col min="4" max="4" width="10.9333333333333" style="2" customWidth="1"/>
    <col min="5" max="5" width="8.01666666666667" style="2" customWidth="1"/>
    <col min="6" max="6" width="8.64166666666667" style="3" customWidth="1"/>
    <col min="7" max="7" width="9.05833333333333" style="3" customWidth="1"/>
    <col min="8" max="9" width="8.64166666666667" style="3" customWidth="1"/>
    <col min="10" max="10" width="7.6" style="3" customWidth="1"/>
    <col min="11" max="11" width="7.39166666666667" style="3" customWidth="1"/>
    <col min="12" max="12" width="8.33333333333333" style="3" customWidth="1"/>
    <col min="13" max="13" width="10.3083333333333" style="2" customWidth="1"/>
    <col min="14" max="14" width="6.875" style="4" customWidth="1"/>
    <col min="15" max="15" width="5.30833333333333" style="2" customWidth="1"/>
    <col min="16" max="16384" width="9" style="2"/>
  </cols>
  <sheetData>
    <row r="1" ht="3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3.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/>
      <c r="L2" s="7" t="s">
        <v>11</v>
      </c>
      <c r="M2" s="17" t="s">
        <v>12</v>
      </c>
      <c r="N2" s="17" t="s">
        <v>13</v>
      </c>
      <c r="O2" s="17" t="s">
        <v>14</v>
      </c>
    </row>
    <row r="3" ht="24" spans="1:15">
      <c r="A3" s="6"/>
      <c r="B3" s="6"/>
      <c r="C3" s="6"/>
      <c r="D3" s="6"/>
      <c r="E3" s="6"/>
      <c r="F3" s="7"/>
      <c r="G3" s="7"/>
      <c r="H3" s="7"/>
      <c r="I3" s="7"/>
      <c r="J3" s="7" t="s">
        <v>15</v>
      </c>
      <c r="K3" s="7" t="s">
        <v>16</v>
      </c>
      <c r="L3" s="7"/>
      <c r="M3" s="17"/>
      <c r="N3" s="17"/>
      <c r="O3" s="17"/>
    </row>
    <row r="4" s="1" customFormat="1" ht="20.1" customHeight="1" spans="1:15">
      <c r="A4" s="8">
        <v>1</v>
      </c>
      <c r="B4" s="9" t="s">
        <v>17</v>
      </c>
      <c r="C4" s="9" t="s">
        <v>18</v>
      </c>
      <c r="D4" s="9">
        <v>56010001</v>
      </c>
      <c r="E4" s="9" t="s">
        <v>19</v>
      </c>
      <c r="F4" s="10">
        <v>80.8</v>
      </c>
      <c r="G4" s="11">
        <v>86.2</v>
      </c>
      <c r="H4" s="11">
        <f>F4*60%+G4*40%</f>
        <v>82.96</v>
      </c>
      <c r="I4" s="11">
        <f>H4*0.6</f>
        <v>49.776</v>
      </c>
      <c r="J4" s="11">
        <v>55.1</v>
      </c>
      <c r="K4" s="11">
        <v>0</v>
      </c>
      <c r="L4" s="11">
        <f>(J4+K4)*0.4</f>
        <v>22.04</v>
      </c>
      <c r="M4" s="8">
        <f>I4+L4</f>
        <v>71.816</v>
      </c>
      <c r="N4" s="8">
        <v>1</v>
      </c>
      <c r="O4" s="9" t="s">
        <v>20</v>
      </c>
    </row>
    <row r="5" s="1" customFormat="1" ht="20.1" customHeight="1" spans="1:17">
      <c r="A5" s="8">
        <v>2</v>
      </c>
      <c r="B5" s="9" t="s">
        <v>17</v>
      </c>
      <c r="C5" s="9" t="s">
        <v>18</v>
      </c>
      <c r="D5" s="9" t="s">
        <v>21</v>
      </c>
      <c r="E5" s="9" t="s">
        <v>22</v>
      </c>
      <c r="F5" s="10">
        <v>78</v>
      </c>
      <c r="G5" s="11">
        <v>74.6</v>
      </c>
      <c r="H5" s="11">
        <f>F5*60%+G5*40%</f>
        <v>76.64</v>
      </c>
      <c r="I5" s="11">
        <f>H5*0.6</f>
        <v>45.984</v>
      </c>
      <c r="J5" s="11">
        <v>50</v>
      </c>
      <c r="K5" s="11">
        <v>0</v>
      </c>
      <c r="L5" s="11">
        <f>(J5+K5)*0.4</f>
        <v>20</v>
      </c>
      <c r="M5" s="8">
        <f>I5+L5</f>
        <v>65.984</v>
      </c>
      <c r="N5" s="8">
        <v>2</v>
      </c>
      <c r="O5" s="9" t="s">
        <v>20</v>
      </c>
      <c r="Q5" s="13"/>
    </row>
    <row r="6" s="1" customFormat="1" ht="5" customHeight="1" spans="1:15">
      <c r="A6" s="12"/>
      <c r="B6" s="13"/>
      <c r="C6" s="13"/>
      <c r="D6" s="13"/>
      <c r="E6" s="13"/>
      <c r="F6" s="14"/>
      <c r="G6" s="15"/>
      <c r="H6" s="15"/>
      <c r="I6" s="11"/>
      <c r="J6" s="15"/>
      <c r="K6" s="15"/>
      <c r="L6" s="11"/>
      <c r="M6" s="8"/>
      <c r="N6" s="12"/>
      <c r="O6" s="18"/>
    </row>
    <row r="7" s="1" customFormat="1" ht="20.1" customHeight="1" spans="1:15">
      <c r="A7" s="8">
        <v>1</v>
      </c>
      <c r="B7" s="9" t="s">
        <v>17</v>
      </c>
      <c r="C7" s="9" t="s">
        <v>23</v>
      </c>
      <c r="D7" s="9" t="s">
        <v>24</v>
      </c>
      <c r="E7" s="9" t="s">
        <v>25</v>
      </c>
      <c r="F7" s="10">
        <v>89.4</v>
      </c>
      <c r="G7" s="11">
        <v>91</v>
      </c>
      <c r="H7" s="11">
        <f t="shared" ref="H7:H19" si="0">F7*60%+G7*40%</f>
        <v>90.04</v>
      </c>
      <c r="I7" s="11">
        <f t="shared" ref="I6:I37" si="1">H7*0.6</f>
        <v>54.024</v>
      </c>
      <c r="J7" s="11">
        <v>70.1</v>
      </c>
      <c r="K7" s="11">
        <v>0</v>
      </c>
      <c r="L7" s="11">
        <f t="shared" ref="L6:L37" si="2">(J7+K7)*0.4</f>
        <v>28.04</v>
      </c>
      <c r="M7" s="8">
        <f t="shared" ref="M7:M15" si="3">I7+L7</f>
        <v>82.064</v>
      </c>
      <c r="N7" s="8">
        <v>1</v>
      </c>
      <c r="O7" s="9" t="s">
        <v>20</v>
      </c>
    </row>
    <row r="8" s="1" customFormat="1" ht="20.1" customHeight="1" spans="1:15">
      <c r="A8" s="8">
        <v>2</v>
      </c>
      <c r="B8" s="9" t="s">
        <v>17</v>
      </c>
      <c r="C8" s="9" t="s">
        <v>23</v>
      </c>
      <c r="D8" s="9" t="s">
        <v>24</v>
      </c>
      <c r="E8" s="9" t="s">
        <v>26</v>
      </c>
      <c r="F8" s="10">
        <v>91</v>
      </c>
      <c r="G8" s="11">
        <v>90.8</v>
      </c>
      <c r="H8" s="11">
        <f t="shared" si="0"/>
        <v>90.92</v>
      </c>
      <c r="I8" s="11">
        <f t="shared" si="1"/>
        <v>54.552</v>
      </c>
      <c r="J8" s="11">
        <v>64.4</v>
      </c>
      <c r="K8" s="11">
        <v>0</v>
      </c>
      <c r="L8" s="11">
        <f t="shared" si="2"/>
        <v>25.76</v>
      </c>
      <c r="M8" s="8">
        <f t="shared" si="3"/>
        <v>80.312</v>
      </c>
      <c r="N8" s="8">
        <v>2</v>
      </c>
      <c r="O8" s="9" t="s">
        <v>20</v>
      </c>
    </row>
    <row r="9" s="1" customFormat="1" ht="20.1" customHeight="1" spans="1:15">
      <c r="A9" s="8">
        <v>3</v>
      </c>
      <c r="B9" s="9" t="s">
        <v>17</v>
      </c>
      <c r="C9" s="9" t="s">
        <v>23</v>
      </c>
      <c r="D9" s="9" t="s">
        <v>24</v>
      </c>
      <c r="E9" s="9" t="s">
        <v>27</v>
      </c>
      <c r="F9" s="10">
        <v>80</v>
      </c>
      <c r="G9" s="11">
        <v>81</v>
      </c>
      <c r="H9" s="11">
        <f t="shared" si="0"/>
        <v>80.4</v>
      </c>
      <c r="I9" s="11">
        <f t="shared" si="1"/>
        <v>48.24</v>
      </c>
      <c r="J9" s="11">
        <v>74.2</v>
      </c>
      <c r="K9" s="11">
        <v>0</v>
      </c>
      <c r="L9" s="11">
        <f t="shared" si="2"/>
        <v>29.68</v>
      </c>
      <c r="M9" s="8">
        <f t="shared" si="3"/>
        <v>77.92</v>
      </c>
      <c r="N9" s="8">
        <v>3</v>
      </c>
      <c r="O9" s="9" t="s">
        <v>20</v>
      </c>
    </row>
    <row r="10" s="1" customFormat="1" ht="20.1" customHeight="1" spans="1:15">
      <c r="A10" s="8">
        <v>4</v>
      </c>
      <c r="B10" s="9" t="s">
        <v>17</v>
      </c>
      <c r="C10" s="9" t="s">
        <v>23</v>
      </c>
      <c r="D10" s="9" t="s">
        <v>24</v>
      </c>
      <c r="E10" s="9" t="s">
        <v>28</v>
      </c>
      <c r="F10" s="10">
        <v>84.6</v>
      </c>
      <c r="G10" s="11">
        <v>90.8</v>
      </c>
      <c r="H10" s="11">
        <f t="shared" si="0"/>
        <v>87.08</v>
      </c>
      <c r="I10" s="11">
        <f t="shared" si="1"/>
        <v>52.248</v>
      </c>
      <c r="J10" s="11">
        <v>63.4</v>
      </c>
      <c r="K10" s="11">
        <v>0</v>
      </c>
      <c r="L10" s="11">
        <f t="shared" si="2"/>
        <v>25.36</v>
      </c>
      <c r="M10" s="8">
        <f t="shared" si="3"/>
        <v>77.608</v>
      </c>
      <c r="N10" s="8">
        <v>4</v>
      </c>
      <c r="O10" s="9" t="s">
        <v>20</v>
      </c>
    </row>
    <row r="11" s="1" customFormat="1" ht="20.1" customHeight="1" spans="1:15">
      <c r="A11" s="8">
        <v>5</v>
      </c>
      <c r="B11" s="9" t="s">
        <v>17</v>
      </c>
      <c r="C11" s="9" t="s">
        <v>23</v>
      </c>
      <c r="D11" s="9" t="s">
        <v>24</v>
      </c>
      <c r="E11" s="9" t="s">
        <v>29</v>
      </c>
      <c r="F11" s="10">
        <v>84</v>
      </c>
      <c r="G11" s="11">
        <v>83.6</v>
      </c>
      <c r="H11" s="11">
        <f t="shared" si="0"/>
        <v>83.84</v>
      </c>
      <c r="I11" s="11">
        <f t="shared" si="1"/>
        <v>50.304</v>
      </c>
      <c r="J11" s="11">
        <v>68.2</v>
      </c>
      <c r="K11" s="11">
        <v>0</v>
      </c>
      <c r="L11" s="11">
        <f t="shared" si="2"/>
        <v>27.28</v>
      </c>
      <c r="M11" s="8">
        <f t="shared" si="3"/>
        <v>77.584</v>
      </c>
      <c r="N11" s="8">
        <v>5</v>
      </c>
      <c r="O11" s="9" t="s">
        <v>20</v>
      </c>
    </row>
    <row r="12" ht="20.1" customHeight="1" spans="1:15">
      <c r="A12" s="8">
        <v>6</v>
      </c>
      <c r="B12" s="9" t="s">
        <v>17</v>
      </c>
      <c r="C12" s="9" t="s">
        <v>23</v>
      </c>
      <c r="D12" s="9" t="s">
        <v>24</v>
      </c>
      <c r="E12" s="9" t="s">
        <v>30</v>
      </c>
      <c r="F12" s="10">
        <v>80.4</v>
      </c>
      <c r="G12" s="11">
        <v>87.8</v>
      </c>
      <c r="H12" s="11">
        <f t="shared" si="0"/>
        <v>83.36</v>
      </c>
      <c r="I12" s="11">
        <f t="shared" si="1"/>
        <v>50.016</v>
      </c>
      <c r="J12" s="11">
        <v>68.3</v>
      </c>
      <c r="K12" s="11">
        <v>0</v>
      </c>
      <c r="L12" s="11">
        <f t="shared" si="2"/>
        <v>27.32</v>
      </c>
      <c r="M12" s="8">
        <f t="shared" si="3"/>
        <v>77.336</v>
      </c>
      <c r="N12" s="8">
        <v>6</v>
      </c>
      <c r="O12" s="19" t="s">
        <v>31</v>
      </c>
    </row>
    <row r="13" ht="20.1" customHeight="1" spans="1:15">
      <c r="A13" s="8">
        <v>7</v>
      </c>
      <c r="B13" s="9" t="s">
        <v>17</v>
      </c>
      <c r="C13" s="9" t="s">
        <v>23</v>
      </c>
      <c r="D13" s="9" t="s">
        <v>24</v>
      </c>
      <c r="E13" s="9" t="s">
        <v>32</v>
      </c>
      <c r="F13" s="10">
        <v>82</v>
      </c>
      <c r="G13" s="11">
        <v>89.2</v>
      </c>
      <c r="H13" s="11">
        <f t="shared" si="0"/>
        <v>84.88</v>
      </c>
      <c r="I13" s="11">
        <f t="shared" si="1"/>
        <v>50.928</v>
      </c>
      <c r="J13" s="11">
        <v>65.5</v>
      </c>
      <c r="K13" s="11">
        <v>0</v>
      </c>
      <c r="L13" s="11">
        <f t="shared" si="2"/>
        <v>26.2</v>
      </c>
      <c r="M13" s="8">
        <f t="shared" si="3"/>
        <v>77.128</v>
      </c>
      <c r="N13" s="8">
        <v>7</v>
      </c>
      <c r="O13" s="19" t="s">
        <v>31</v>
      </c>
    </row>
    <row r="14" ht="20.1" customHeight="1" spans="1:15">
      <c r="A14" s="8">
        <v>8</v>
      </c>
      <c r="B14" s="9" t="s">
        <v>17</v>
      </c>
      <c r="C14" s="9" t="s">
        <v>23</v>
      </c>
      <c r="D14" s="9" t="s">
        <v>24</v>
      </c>
      <c r="E14" s="9" t="s">
        <v>33</v>
      </c>
      <c r="F14" s="10">
        <v>79</v>
      </c>
      <c r="G14" s="11">
        <v>83.4</v>
      </c>
      <c r="H14" s="11">
        <f t="shared" si="0"/>
        <v>80.76</v>
      </c>
      <c r="I14" s="11">
        <f t="shared" si="1"/>
        <v>48.456</v>
      </c>
      <c r="J14" s="11">
        <v>70.1</v>
      </c>
      <c r="K14" s="11">
        <v>0</v>
      </c>
      <c r="L14" s="11">
        <f t="shared" si="2"/>
        <v>28.04</v>
      </c>
      <c r="M14" s="8">
        <f t="shared" si="3"/>
        <v>76.496</v>
      </c>
      <c r="N14" s="8">
        <v>8</v>
      </c>
      <c r="O14" s="19" t="s">
        <v>31</v>
      </c>
    </row>
    <row r="15" ht="20.1" customHeight="1" spans="1:15">
      <c r="A15" s="8">
        <v>9</v>
      </c>
      <c r="B15" s="9" t="s">
        <v>17</v>
      </c>
      <c r="C15" s="9" t="s">
        <v>23</v>
      </c>
      <c r="D15" s="9" t="s">
        <v>24</v>
      </c>
      <c r="E15" s="9" t="s">
        <v>34</v>
      </c>
      <c r="F15" s="10">
        <v>76</v>
      </c>
      <c r="G15" s="11">
        <v>75</v>
      </c>
      <c r="H15" s="11">
        <f t="shared" si="0"/>
        <v>75.6</v>
      </c>
      <c r="I15" s="11">
        <f t="shared" si="1"/>
        <v>45.36</v>
      </c>
      <c r="J15" s="11">
        <v>77.3</v>
      </c>
      <c r="K15" s="11">
        <v>0</v>
      </c>
      <c r="L15" s="11">
        <f t="shared" si="2"/>
        <v>30.92</v>
      </c>
      <c r="M15" s="8">
        <f t="shared" si="3"/>
        <v>76.28</v>
      </c>
      <c r="N15" s="8">
        <v>9</v>
      </c>
      <c r="O15" s="19" t="s">
        <v>31</v>
      </c>
    </row>
    <row r="16" ht="20.1" customHeight="1" spans="1:15">
      <c r="A16" s="8">
        <v>10</v>
      </c>
      <c r="B16" s="9" t="s">
        <v>17</v>
      </c>
      <c r="C16" s="9" t="s">
        <v>23</v>
      </c>
      <c r="D16" s="9" t="s">
        <v>24</v>
      </c>
      <c r="E16" s="9" t="s">
        <v>35</v>
      </c>
      <c r="F16" s="10">
        <v>83.6</v>
      </c>
      <c r="G16" s="11">
        <v>84.6</v>
      </c>
      <c r="H16" s="11">
        <f t="shared" si="0"/>
        <v>84</v>
      </c>
      <c r="I16" s="11">
        <f t="shared" si="1"/>
        <v>50.4</v>
      </c>
      <c r="J16" s="11">
        <v>62</v>
      </c>
      <c r="K16" s="11">
        <v>0</v>
      </c>
      <c r="L16" s="11">
        <f t="shared" si="2"/>
        <v>24.8</v>
      </c>
      <c r="M16" s="8">
        <f t="shared" ref="M16:M21" si="4">H16*60%+(J16+K16)*40%</f>
        <v>75.2</v>
      </c>
      <c r="N16" s="8">
        <v>10</v>
      </c>
      <c r="O16" s="19" t="s">
        <v>31</v>
      </c>
    </row>
    <row r="17" ht="20.1" customHeight="1" spans="1:15">
      <c r="A17" s="8">
        <v>11</v>
      </c>
      <c r="B17" s="9" t="s">
        <v>17</v>
      </c>
      <c r="C17" s="9" t="s">
        <v>23</v>
      </c>
      <c r="D17" s="9" t="s">
        <v>24</v>
      </c>
      <c r="E17" s="9" t="s">
        <v>36</v>
      </c>
      <c r="F17" s="10">
        <v>78.8</v>
      </c>
      <c r="G17" s="11">
        <v>77</v>
      </c>
      <c r="H17" s="11">
        <f t="shared" si="0"/>
        <v>78.08</v>
      </c>
      <c r="I17" s="11">
        <f t="shared" si="1"/>
        <v>46.848</v>
      </c>
      <c r="J17" s="11">
        <v>67.9</v>
      </c>
      <c r="K17" s="11">
        <v>0</v>
      </c>
      <c r="L17" s="11">
        <f t="shared" si="2"/>
        <v>27.16</v>
      </c>
      <c r="M17" s="8">
        <f t="shared" si="4"/>
        <v>74.008</v>
      </c>
      <c r="N17" s="8">
        <v>11</v>
      </c>
      <c r="O17" s="19" t="s">
        <v>31</v>
      </c>
    </row>
    <row r="18" ht="20.1" customHeight="1" spans="1:15">
      <c r="A18" s="8">
        <v>12</v>
      </c>
      <c r="B18" s="9" t="s">
        <v>17</v>
      </c>
      <c r="C18" s="9" t="s">
        <v>23</v>
      </c>
      <c r="D18" s="9" t="s">
        <v>24</v>
      </c>
      <c r="E18" s="9" t="s">
        <v>37</v>
      </c>
      <c r="F18" s="10">
        <v>80.6</v>
      </c>
      <c r="G18" s="11">
        <v>78.2</v>
      </c>
      <c r="H18" s="11">
        <f t="shared" si="0"/>
        <v>79.64</v>
      </c>
      <c r="I18" s="11">
        <f t="shared" si="1"/>
        <v>47.784</v>
      </c>
      <c r="J18" s="11">
        <v>62.3</v>
      </c>
      <c r="K18" s="11">
        <v>0</v>
      </c>
      <c r="L18" s="11">
        <f t="shared" si="2"/>
        <v>24.92</v>
      </c>
      <c r="M18" s="8">
        <f t="shared" si="4"/>
        <v>72.704</v>
      </c>
      <c r="N18" s="8">
        <v>12</v>
      </c>
      <c r="O18" s="19" t="s">
        <v>31</v>
      </c>
    </row>
    <row r="19" ht="20.1" customHeight="1" spans="1:15">
      <c r="A19" s="8">
        <v>13</v>
      </c>
      <c r="B19" s="9" t="s">
        <v>17</v>
      </c>
      <c r="C19" s="9" t="s">
        <v>23</v>
      </c>
      <c r="D19" s="9" t="s">
        <v>24</v>
      </c>
      <c r="E19" s="9" t="s">
        <v>38</v>
      </c>
      <c r="F19" s="10">
        <v>74.6</v>
      </c>
      <c r="G19" s="11">
        <v>76.4</v>
      </c>
      <c r="H19" s="11">
        <f t="shared" si="0"/>
        <v>75.32</v>
      </c>
      <c r="I19" s="11">
        <f t="shared" si="1"/>
        <v>45.192</v>
      </c>
      <c r="J19" s="11">
        <v>62.7</v>
      </c>
      <c r="K19" s="11">
        <v>0</v>
      </c>
      <c r="L19" s="11">
        <f t="shared" si="2"/>
        <v>25.08</v>
      </c>
      <c r="M19" s="8">
        <f t="shared" si="4"/>
        <v>70.272</v>
      </c>
      <c r="N19" s="8">
        <v>13</v>
      </c>
      <c r="O19" s="19" t="s">
        <v>31</v>
      </c>
    </row>
    <row r="20" ht="20.1" customHeight="1" spans="1:15">
      <c r="A20" s="8" t="s">
        <v>39</v>
      </c>
      <c r="B20" s="9" t="s">
        <v>17</v>
      </c>
      <c r="C20" s="9" t="s">
        <v>23</v>
      </c>
      <c r="D20" s="9" t="s">
        <v>24</v>
      </c>
      <c r="E20" s="9" t="s">
        <v>40</v>
      </c>
      <c r="F20" s="10" t="s">
        <v>39</v>
      </c>
      <c r="G20" s="11" t="s">
        <v>39</v>
      </c>
      <c r="H20" s="11">
        <v>0</v>
      </c>
      <c r="I20" s="11">
        <f t="shared" si="1"/>
        <v>0</v>
      </c>
      <c r="J20" s="11">
        <v>66.9</v>
      </c>
      <c r="K20" s="11">
        <v>0</v>
      </c>
      <c r="L20" s="11">
        <f t="shared" si="2"/>
        <v>26.76</v>
      </c>
      <c r="M20" s="8">
        <f t="shared" si="4"/>
        <v>26.76</v>
      </c>
      <c r="N20" s="8" t="s">
        <v>39</v>
      </c>
      <c r="O20" s="19" t="s">
        <v>31</v>
      </c>
    </row>
    <row r="21" ht="20.1" customHeight="1" spans="1:15">
      <c r="A21" s="8" t="s">
        <v>39</v>
      </c>
      <c r="B21" s="9" t="s">
        <v>17</v>
      </c>
      <c r="C21" s="9" t="s">
        <v>23</v>
      </c>
      <c r="D21" s="9" t="s">
        <v>24</v>
      </c>
      <c r="E21" s="9" t="s">
        <v>41</v>
      </c>
      <c r="F21" s="10" t="s">
        <v>39</v>
      </c>
      <c r="G21" s="11" t="s">
        <v>39</v>
      </c>
      <c r="H21" s="11">
        <v>0</v>
      </c>
      <c r="I21" s="11">
        <f t="shared" si="1"/>
        <v>0</v>
      </c>
      <c r="J21" s="11">
        <v>60.5</v>
      </c>
      <c r="K21" s="11">
        <v>0</v>
      </c>
      <c r="L21" s="11">
        <f t="shared" si="2"/>
        <v>24.2</v>
      </c>
      <c r="M21" s="8">
        <f t="shared" si="4"/>
        <v>24.2</v>
      </c>
      <c r="N21" s="8" t="s">
        <v>39</v>
      </c>
      <c r="O21" s="19" t="s">
        <v>31</v>
      </c>
    </row>
    <row r="22" ht="4" customHeight="1" spans="1:15">
      <c r="A22" s="12"/>
      <c r="B22" s="13"/>
      <c r="C22" s="13"/>
      <c r="D22" s="13"/>
      <c r="E22" s="13"/>
      <c r="F22" s="14"/>
      <c r="G22" s="15"/>
      <c r="H22" s="15"/>
      <c r="I22" s="11"/>
      <c r="J22" s="15"/>
      <c r="K22" s="15"/>
      <c r="L22" s="11"/>
      <c r="M22" s="8"/>
      <c r="N22" s="12"/>
      <c r="O22" s="18"/>
    </row>
    <row r="23" ht="20.1" customHeight="1" spans="1:15">
      <c r="A23" s="8">
        <v>1</v>
      </c>
      <c r="B23" s="9" t="s">
        <v>17</v>
      </c>
      <c r="C23" s="9" t="s">
        <v>42</v>
      </c>
      <c r="D23" s="9" t="s">
        <v>43</v>
      </c>
      <c r="E23" s="9" t="s">
        <v>44</v>
      </c>
      <c r="F23" s="10">
        <v>88</v>
      </c>
      <c r="G23" s="11">
        <v>94.4</v>
      </c>
      <c r="H23" s="11">
        <f>F23*60%+G23*40%</f>
        <v>90.56</v>
      </c>
      <c r="I23" s="11">
        <f t="shared" si="1"/>
        <v>54.336</v>
      </c>
      <c r="J23" s="11">
        <v>71.15</v>
      </c>
      <c r="K23" s="11">
        <v>0</v>
      </c>
      <c r="L23" s="11">
        <f t="shared" si="2"/>
        <v>28.46</v>
      </c>
      <c r="M23" s="8">
        <f t="shared" ref="M22:M62" si="5">H23*60%+(J23+K23)*40%</f>
        <v>82.796</v>
      </c>
      <c r="N23" s="8">
        <v>1</v>
      </c>
      <c r="O23" s="9" t="s">
        <v>20</v>
      </c>
    </row>
    <row r="24" ht="20.1" customHeight="1" spans="1:15">
      <c r="A24" s="8">
        <v>2</v>
      </c>
      <c r="B24" s="9" t="s">
        <v>17</v>
      </c>
      <c r="C24" s="9" t="s">
        <v>42</v>
      </c>
      <c r="D24" s="9" t="s">
        <v>43</v>
      </c>
      <c r="E24" s="9" t="s">
        <v>45</v>
      </c>
      <c r="F24" s="10">
        <v>87</v>
      </c>
      <c r="G24" s="11">
        <v>93.4</v>
      </c>
      <c r="H24" s="11">
        <f>F24*60%+G24*40%</f>
        <v>89.56</v>
      </c>
      <c r="I24" s="11">
        <f t="shared" si="1"/>
        <v>53.736</v>
      </c>
      <c r="J24" s="11">
        <v>71.95</v>
      </c>
      <c r="K24" s="11">
        <v>0</v>
      </c>
      <c r="L24" s="11">
        <f t="shared" si="2"/>
        <v>28.78</v>
      </c>
      <c r="M24" s="8">
        <f t="shared" si="5"/>
        <v>82.516</v>
      </c>
      <c r="N24" s="8">
        <v>2</v>
      </c>
      <c r="O24" s="9" t="s">
        <v>20</v>
      </c>
    </row>
    <row r="25" ht="20.1" customHeight="1" spans="1:15">
      <c r="A25" s="8">
        <v>3</v>
      </c>
      <c r="B25" s="9" t="s">
        <v>17</v>
      </c>
      <c r="C25" s="9" t="s">
        <v>42</v>
      </c>
      <c r="D25" s="9" t="s">
        <v>43</v>
      </c>
      <c r="E25" s="9" t="s">
        <v>46</v>
      </c>
      <c r="F25" s="10">
        <v>82</v>
      </c>
      <c r="G25" s="11">
        <v>81.8</v>
      </c>
      <c r="H25" s="11">
        <f>F25*60%+G25*40%</f>
        <v>81.92</v>
      </c>
      <c r="I25" s="11">
        <f t="shared" si="1"/>
        <v>49.152</v>
      </c>
      <c r="J25" s="11">
        <v>35.2</v>
      </c>
      <c r="K25" s="11">
        <v>0</v>
      </c>
      <c r="L25" s="11">
        <f t="shared" si="2"/>
        <v>14.08</v>
      </c>
      <c r="M25" s="8">
        <f t="shared" si="5"/>
        <v>63.232</v>
      </c>
      <c r="N25" s="8">
        <v>3</v>
      </c>
      <c r="O25" s="19" t="s">
        <v>31</v>
      </c>
    </row>
    <row r="26" ht="20.1" customHeight="1" spans="1:15">
      <c r="A26" s="8">
        <v>4</v>
      </c>
      <c r="B26" s="9" t="s">
        <v>17</v>
      </c>
      <c r="C26" s="9" t="s">
        <v>42</v>
      </c>
      <c r="D26" s="9" t="s">
        <v>43</v>
      </c>
      <c r="E26" s="9" t="s">
        <v>47</v>
      </c>
      <c r="F26" s="10">
        <v>79.8</v>
      </c>
      <c r="G26" s="11">
        <v>75</v>
      </c>
      <c r="H26" s="11">
        <f>F26*60%+G26*40%</f>
        <v>77.88</v>
      </c>
      <c r="I26" s="11">
        <f t="shared" si="1"/>
        <v>46.728</v>
      </c>
      <c r="J26" s="11">
        <v>32.5</v>
      </c>
      <c r="K26" s="11">
        <v>0</v>
      </c>
      <c r="L26" s="11">
        <f t="shared" si="2"/>
        <v>13</v>
      </c>
      <c r="M26" s="8">
        <f t="shared" si="5"/>
        <v>59.728</v>
      </c>
      <c r="N26" s="8">
        <v>4</v>
      </c>
      <c r="O26" s="19" t="s">
        <v>31</v>
      </c>
    </row>
    <row r="27" ht="20.1" customHeight="1" spans="1:15">
      <c r="A27" s="8">
        <v>5</v>
      </c>
      <c r="B27" s="9" t="s">
        <v>17</v>
      </c>
      <c r="C27" s="9" t="s">
        <v>42</v>
      </c>
      <c r="D27" s="9" t="s">
        <v>43</v>
      </c>
      <c r="E27" s="9" t="s">
        <v>48</v>
      </c>
      <c r="F27" s="10">
        <v>80.4</v>
      </c>
      <c r="G27" s="11">
        <v>72.6</v>
      </c>
      <c r="H27" s="11">
        <f>F27*60%+G27*40%</f>
        <v>77.28</v>
      </c>
      <c r="I27" s="11">
        <f t="shared" si="1"/>
        <v>46.368</v>
      </c>
      <c r="J27" s="11">
        <v>32.6</v>
      </c>
      <c r="K27" s="11">
        <v>0</v>
      </c>
      <c r="L27" s="11">
        <f t="shared" si="2"/>
        <v>13.04</v>
      </c>
      <c r="M27" s="8">
        <f t="shared" si="5"/>
        <v>59.408</v>
      </c>
      <c r="N27" s="8">
        <v>5</v>
      </c>
      <c r="O27" s="19" t="s">
        <v>31</v>
      </c>
    </row>
    <row r="28" ht="5" customHeight="1" spans="1:15">
      <c r="A28" s="13"/>
      <c r="B28" s="13"/>
      <c r="C28" s="13"/>
      <c r="D28" s="13"/>
      <c r="E28" s="13"/>
      <c r="F28" s="13"/>
      <c r="G28" s="13"/>
      <c r="H28" s="13"/>
      <c r="I28" s="11"/>
      <c r="J28" s="13"/>
      <c r="K28" s="13"/>
      <c r="L28" s="11"/>
      <c r="M28" s="8"/>
      <c r="N28" s="13"/>
      <c r="O28" s="18"/>
    </row>
    <row r="29" ht="20.1" customHeight="1" spans="1:15">
      <c r="A29" s="8">
        <v>1</v>
      </c>
      <c r="B29" s="9" t="s">
        <v>17</v>
      </c>
      <c r="C29" s="9" t="s">
        <v>49</v>
      </c>
      <c r="D29" s="9">
        <v>56010004</v>
      </c>
      <c r="E29" s="9" t="s">
        <v>50</v>
      </c>
      <c r="F29" s="10">
        <v>80.2</v>
      </c>
      <c r="G29" s="11">
        <v>82.6</v>
      </c>
      <c r="H29" s="11">
        <f>F29*60%+G29*40%</f>
        <v>81.16</v>
      </c>
      <c r="I29" s="11">
        <f t="shared" si="1"/>
        <v>48.696</v>
      </c>
      <c r="J29" s="11">
        <v>50.7</v>
      </c>
      <c r="K29" s="11">
        <v>0</v>
      </c>
      <c r="L29" s="11">
        <f t="shared" si="2"/>
        <v>20.28</v>
      </c>
      <c r="M29" s="8">
        <f t="shared" si="5"/>
        <v>68.976</v>
      </c>
      <c r="N29" s="8">
        <v>1</v>
      </c>
      <c r="O29" s="9" t="s">
        <v>20</v>
      </c>
    </row>
    <row r="30" ht="5" customHeight="1" spans="1:15">
      <c r="A30" s="12"/>
      <c r="B30" s="13"/>
      <c r="C30" s="13"/>
      <c r="D30" s="13"/>
      <c r="E30" s="13"/>
      <c r="F30" s="14"/>
      <c r="G30" s="15"/>
      <c r="H30" s="15"/>
      <c r="I30" s="11"/>
      <c r="J30" s="15"/>
      <c r="K30" s="15"/>
      <c r="L30" s="11"/>
      <c r="M30" s="8"/>
      <c r="N30" s="12"/>
      <c r="O30" s="20"/>
    </row>
    <row r="31" ht="20.1" customHeight="1" spans="1:15">
      <c r="A31" s="8">
        <v>1</v>
      </c>
      <c r="B31" s="9" t="s">
        <v>17</v>
      </c>
      <c r="C31" s="9" t="s">
        <v>51</v>
      </c>
      <c r="D31" s="9" t="s">
        <v>52</v>
      </c>
      <c r="E31" s="9" t="s">
        <v>53</v>
      </c>
      <c r="F31" s="10">
        <v>88.8</v>
      </c>
      <c r="G31" s="11">
        <v>80.8</v>
      </c>
      <c r="H31" s="11">
        <f>F31*60%+G31*40%</f>
        <v>85.6</v>
      </c>
      <c r="I31" s="11">
        <f t="shared" si="1"/>
        <v>51.36</v>
      </c>
      <c r="J31" s="11">
        <v>74</v>
      </c>
      <c r="K31" s="11">
        <v>0</v>
      </c>
      <c r="L31" s="11">
        <f t="shared" si="2"/>
        <v>29.6</v>
      </c>
      <c r="M31" s="8">
        <f t="shared" si="5"/>
        <v>80.96</v>
      </c>
      <c r="N31" s="8">
        <v>1</v>
      </c>
      <c r="O31" s="9" t="s">
        <v>20</v>
      </c>
    </row>
    <row r="32" ht="20.1" customHeight="1" spans="1:15">
      <c r="A32" s="8">
        <v>2</v>
      </c>
      <c r="B32" s="9" t="s">
        <v>17</v>
      </c>
      <c r="C32" s="9" t="s">
        <v>51</v>
      </c>
      <c r="D32" s="9" t="s">
        <v>52</v>
      </c>
      <c r="E32" s="9" t="s">
        <v>54</v>
      </c>
      <c r="F32" s="10">
        <v>85.8</v>
      </c>
      <c r="G32" s="11">
        <v>81.8</v>
      </c>
      <c r="H32" s="11">
        <f>F32*60%+G32*40%</f>
        <v>84.2</v>
      </c>
      <c r="I32" s="11">
        <f t="shared" si="1"/>
        <v>50.52</v>
      </c>
      <c r="J32" s="11">
        <v>75</v>
      </c>
      <c r="K32" s="11">
        <v>0</v>
      </c>
      <c r="L32" s="11">
        <f t="shared" si="2"/>
        <v>30</v>
      </c>
      <c r="M32" s="8">
        <f t="shared" si="5"/>
        <v>80.52</v>
      </c>
      <c r="N32" s="8">
        <v>2</v>
      </c>
      <c r="O32" s="19" t="s">
        <v>31</v>
      </c>
    </row>
    <row r="33" ht="20.1" customHeight="1" spans="1:15">
      <c r="A33" s="8">
        <v>3</v>
      </c>
      <c r="B33" s="9" t="s">
        <v>17</v>
      </c>
      <c r="C33" s="9" t="s">
        <v>51</v>
      </c>
      <c r="D33" s="9" t="s">
        <v>52</v>
      </c>
      <c r="E33" s="9" t="s">
        <v>55</v>
      </c>
      <c r="F33" s="10">
        <v>85.6</v>
      </c>
      <c r="G33" s="11">
        <v>86.4</v>
      </c>
      <c r="H33" s="11">
        <f>F33*60%+G33*40%</f>
        <v>85.92</v>
      </c>
      <c r="I33" s="11">
        <f t="shared" si="1"/>
        <v>51.552</v>
      </c>
      <c r="J33" s="11">
        <v>72</v>
      </c>
      <c r="K33" s="11">
        <v>0</v>
      </c>
      <c r="L33" s="11">
        <f t="shared" si="2"/>
        <v>28.8</v>
      </c>
      <c r="M33" s="8">
        <f t="shared" si="5"/>
        <v>80.352</v>
      </c>
      <c r="N33" s="8">
        <v>3</v>
      </c>
      <c r="O33" s="19" t="s">
        <v>31</v>
      </c>
    </row>
    <row r="34" ht="4" customHeight="1" spans="1:15">
      <c r="A34" s="13"/>
      <c r="B34" s="13"/>
      <c r="C34" s="13"/>
      <c r="D34" s="13"/>
      <c r="E34" s="13"/>
      <c r="F34" s="13"/>
      <c r="G34" s="13"/>
      <c r="H34" s="13"/>
      <c r="I34" s="11"/>
      <c r="J34" s="13"/>
      <c r="K34" s="13"/>
      <c r="L34" s="11"/>
      <c r="M34" s="8"/>
      <c r="N34" s="13"/>
      <c r="O34" s="13"/>
    </row>
    <row r="35" ht="20.1" customHeight="1" spans="1:15">
      <c r="A35" s="8">
        <v>1</v>
      </c>
      <c r="B35" s="9" t="s">
        <v>17</v>
      </c>
      <c r="C35" s="9" t="s">
        <v>56</v>
      </c>
      <c r="D35" s="9" t="s">
        <v>57</v>
      </c>
      <c r="E35" s="9" t="s">
        <v>58</v>
      </c>
      <c r="F35" s="10">
        <v>89.2</v>
      </c>
      <c r="G35" s="11">
        <v>82</v>
      </c>
      <c r="H35" s="11">
        <f>F35*60%+G35*40%</f>
        <v>86.32</v>
      </c>
      <c r="I35" s="11">
        <f t="shared" si="1"/>
        <v>51.792</v>
      </c>
      <c r="J35" s="11">
        <v>77</v>
      </c>
      <c r="K35" s="11">
        <v>0</v>
      </c>
      <c r="L35" s="11">
        <f t="shared" si="2"/>
        <v>30.8</v>
      </c>
      <c r="M35" s="8">
        <f t="shared" si="5"/>
        <v>82.592</v>
      </c>
      <c r="N35" s="8">
        <v>1</v>
      </c>
      <c r="O35" s="9" t="s">
        <v>20</v>
      </c>
    </row>
    <row r="36" ht="20.1" customHeight="1" spans="1:15">
      <c r="A36" s="8">
        <v>2</v>
      </c>
      <c r="B36" s="9" t="s">
        <v>17</v>
      </c>
      <c r="C36" s="9" t="s">
        <v>56</v>
      </c>
      <c r="D36" s="9" t="s">
        <v>57</v>
      </c>
      <c r="E36" s="9" t="s">
        <v>59</v>
      </c>
      <c r="F36" s="10">
        <v>80.8</v>
      </c>
      <c r="G36" s="11">
        <v>85.2</v>
      </c>
      <c r="H36" s="11">
        <f>F36*60%+G36*40%</f>
        <v>82.56</v>
      </c>
      <c r="I36" s="11">
        <f t="shared" si="1"/>
        <v>49.536</v>
      </c>
      <c r="J36" s="11">
        <v>79</v>
      </c>
      <c r="K36" s="11">
        <v>0</v>
      </c>
      <c r="L36" s="11">
        <f t="shared" si="2"/>
        <v>31.6</v>
      </c>
      <c r="M36" s="8">
        <f t="shared" si="5"/>
        <v>81.136</v>
      </c>
      <c r="N36" s="8">
        <v>2</v>
      </c>
      <c r="O36" s="19" t="s">
        <v>31</v>
      </c>
    </row>
    <row r="37" ht="20.1" customHeight="1" spans="1:15">
      <c r="A37" s="8">
        <v>3</v>
      </c>
      <c r="B37" s="9" t="s">
        <v>17</v>
      </c>
      <c r="C37" s="9" t="s">
        <v>56</v>
      </c>
      <c r="D37" s="9" t="s">
        <v>57</v>
      </c>
      <c r="E37" s="9" t="s">
        <v>60</v>
      </c>
      <c r="F37" s="10">
        <v>81.4</v>
      </c>
      <c r="G37" s="11">
        <v>76.4</v>
      </c>
      <c r="H37" s="11">
        <f>F37*60%+G37*40%</f>
        <v>79.4</v>
      </c>
      <c r="I37" s="11">
        <f t="shared" si="1"/>
        <v>47.64</v>
      </c>
      <c r="J37" s="11">
        <v>78</v>
      </c>
      <c r="K37" s="11">
        <v>0</v>
      </c>
      <c r="L37" s="11">
        <f t="shared" si="2"/>
        <v>31.2</v>
      </c>
      <c r="M37" s="8">
        <f t="shared" si="5"/>
        <v>78.84</v>
      </c>
      <c r="N37" s="8">
        <v>3</v>
      </c>
      <c r="O37" s="19" t="s">
        <v>31</v>
      </c>
    </row>
    <row r="38" ht="3" customHeight="1" spans="1:15">
      <c r="A38" s="13"/>
      <c r="B38" s="13"/>
      <c r="C38" s="13"/>
      <c r="D38" s="13"/>
      <c r="E38" s="13"/>
      <c r="F38" s="13"/>
      <c r="G38" s="13"/>
      <c r="H38" s="13"/>
      <c r="I38" s="11"/>
      <c r="J38" s="13"/>
      <c r="K38" s="13"/>
      <c r="L38" s="11"/>
      <c r="M38" s="8"/>
      <c r="N38" s="13"/>
      <c r="O38" s="13"/>
    </row>
    <row r="39" ht="20.1" customHeight="1" spans="1:15">
      <c r="A39" s="8">
        <v>1</v>
      </c>
      <c r="B39" s="9" t="s">
        <v>17</v>
      </c>
      <c r="C39" s="9" t="s">
        <v>61</v>
      </c>
      <c r="D39" s="9" t="s">
        <v>62</v>
      </c>
      <c r="E39" s="9" t="s">
        <v>63</v>
      </c>
      <c r="F39" s="10">
        <v>88.8</v>
      </c>
      <c r="G39" s="11">
        <v>90</v>
      </c>
      <c r="H39" s="11">
        <f t="shared" ref="H39:H48" si="6">F39*60%+G39*40%</f>
        <v>89.28</v>
      </c>
      <c r="I39" s="11">
        <f t="shared" ref="I38:I62" si="7">H39*0.6</f>
        <v>53.568</v>
      </c>
      <c r="J39" s="11">
        <v>84.6</v>
      </c>
      <c r="K39" s="11">
        <v>0</v>
      </c>
      <c r="L39" s="11">
        <f t="shared" ref="L38:L62" si="8">(J39+K39)*0.4</f>
        <v>33.84</v>
      </c>
      <c r="M39" s="8">
        <f t="shared" si="5"/>
        <v>87.408</v>
      </c>
      <c r="N39" s="8">
        <v>1</v>
      </c>
      <c r="O39" s="9" t="s">
        <v>20</v>
      </c>
    </row>
    <row r="40" ht="20.1" customHeight="1" spans="1:15">
      <c r="A40" s="8">
        <v>2</v>
      </c>
      <c r="B40" s="9" t="s">
        <v>17</v>
      </c>
      <c r="C40" s="9" t="s">
        <v>61</v>
      </c>
      <c r="D40" s="9" t="s">
        <v>62</v>
      </c>
      <c r="E40" s="9" t="s">
        <v>64</v>
      </c>
      <c r="F40" s="10">
        <v>88</v>
      </c>
      <c r="G40" s="11">
        <v>87.4</v>
      </c>
      <c r="H40" s="11">
        <f t="shared" si="6"/>
        <v>87.76</v>
      </c>
      <c r="I40" s="11">
        <f t="shared" si="7"/>
        <v>52.656</v>
      </c>
      <c r="J40" s="11">
        <v>80.1</v>
      </c>
      <c r="K40" s="11">
        <v>0</v>
      </c>
      <c r="L40" s="11">
        <f t="shared" si="8"/>
        <v>32.04</v>
      </c>
      <c r="M40" s="8">
        <f t="shared" si="5"/>
        <v>84.696</v>
      </c>
      <c r="N40" s="8">
        <v>2</v>
      </c>
      <c r="O40" s="9" t="s">
        <v>20</v>
      </c>
    </row>
    <row r="41" ht="20.1" customHeight="1" spans="1:15">
      <c r="A41" s="8">
        <v>3</v>
      </c>
      <c r="B41" s="9" t="s">
        <v>17</v>
      </c>
      <c r="C41" s="9" t="s">
        <v>61</v>
      </c>
      <c r="D41" s="9" t="s">
        <v>62</v>
      </c>
      <c r="E41" s="9" t="s">
        <v>65</v>
      </c>
      <c r="F41" s="10">
        <v>82.2</v>
      </c>
      <c r="G41" s="11">
        <v>80.6</v>
      </c>
      <c r="H41" s="11">
        <f t="shared" si="6"/>
        <v>81.56</v>
      </c>
      <c r="I41" s="11">
        <f t="shared" si="7"/>
        <v>48.936</v>
      </c>
      <c r="J41" s="11">
        <v>80.4</v>
      </c>
      <c r="K41" s="11">
        <v>0</v>
      </c>
      <c r="L41" s="11">
        <f t="shared" si="8"/>
        <v>32.16</v>
      </c>
      <c r="M41" s="8">
        <f t="shared" si="5"/>
        <v>81.096</v>
      </c>
      <c r="N41" s="8">
        <v>3</v>
      </c>
      <c r="O41" s="9" t="s">
        <v>20</v>
      </c>
    </row>
    <row r="42" ht="20.1" customHeight="1" spans="1:15">
      <c r="A42" s="8">
        <v>4</v>
      </c>
      <c r="B42" s="9" t="s">
        <v>17</v>
      </c>
      <c r="C42" s="9" t="s">
        <v>61</v>
      </c>
      <c r="D42" s="9" t="s">
        <v>62</v>
      </c>
      <c r="E42" s="9" t="s">
        <v>66</v>
      </c>
      <c r="F42" s="10">
        <v>86</v>
      </c>
      <c r="G42" s="11">
        <v>80.2</v>
      </c>
      <c r="H42" s="11">
        <f t="shared" si="6"/>
        <v>83.68</v>
      </c>
      <c r="I42" s="11">
        <f t="shared" si="7"/>
        <v>50.208</v>
      </c>
      <c r="J42" s="11">
        <v>73.6</v>
      </c>
      <c r="K42" s="11">
        <v>0</v>
      </c>
      <c r="L42" s="11">
        <f t="shared" si="8"/>
        <v>29.44</v>
      </c>
      <c r="M42" s="8">
        <f t="shared" si="5"/>
        <v>79.648</v>
      </c>
      <c r="N42" s="8">
        <v>4</v>
      </c>
      <c r="O42" s="9" t="s">
        <v>20</v>
      </c>
    </row>
    <row r="43" ht="20.1" customHeight="1" spans="1:15">
      <c r="A43" s="8">
        <v>5</v>
      </c>
      <c r="B43" s="9" t="s">
        <v>17</v>
      </c>
      <c r="C43" s="9" t="s">
        <v>61</v>
      </c>
      <c r="D43" s="9" t="s">
        <v>62</v>
      </c>
      <c r="E43" s="9" t="s">
        <v>67</v>
      </c>
      <c r="F43" s="10">
        <v>87</v>
      </c>
      <c r="G43" s="11">
        <v>88.2</v>
      </c>
      <c r="H43" s="11">
        <f t="shared" si="6"/>
        <v>87.48</v>
      </c>
      <c r="I43" s="11">
        <f t="shared" si="7"/>
        <v>52.488</v>
      </c>
      <c r="J43" s="11">
        <v>67.3</v>
      </c>
      <c r="K43" s="11">
        <v>0</v>
      </c>
      <c r="L43" s="11">
        <f t="shared" si="8"/>
        <v>26.92</v>
      </c>
      <c r="M43" s="8">
        <f t="shared" si="5"/>
        <v>79.408</v>
      </c>
      <c r="N43" s="8">
        <v>5</v>
      </c>
      <c r="O43" s="19" t="s">
        <v>31</v>
      </c>
    </row>
    <row r="44" ht="20.1" customHeight="1" spans="1:15">
      <c r="A44" s="8">
        <v>6</v>
      </c>
      <c r="B44" s="9" t="s">
        <v>17</v>
      </c>
      <c r="C44" s="9" t="s">
        <v>61</v>
      </c>
      <c r="D44" s="9" t="s">
        <v>62</v>
      </c>
      <c r="E44" s="9" t="s">
        <v>68</v>
      </c>
      <c r="F44" s="10">
        <v>82</v>
      </c>
      <c r="G44" s="11">
        <v>76.4</v>
      </c>
      <c r="H44" s="11">
        <f t="shared" si="6"/>
        <v>79.76</v>
      </c>
      <c r="I44" s="11">
        <f t="shared" si="7"/>
        <v>47.856</v>
      </c>
      <c r="J44" s="11">
        <v>72.8</v>
      </c>
      <c r="K44" s="11">
        <v>4</v>
      </c>
      <c r="L44" s="11">
        <f t="shared" si="8"/>
        <v>30.72</v>
      </c>
      <c r="M44" s="8">
        <f t="shared" si="5"/>
        <v>78.576</v>
      </c>
      <c r="N44" s="8">
        <v>6</v>
      </c>
      <c r="O44" s="19" t="s">
        <v>31</v>
      </c>
    </row>
    <row r="45" ht="20.1" customHeight="1" spans="1:15">
      <c r="A45" s="8">
        <v>7</v>
      </c>
      <c r="B45" s="9" t="s">
        <v>17</v>
      </c>
      <c r="C45" s="9" t="s">
        <v>61</v>
      </c>
      <c r="D45" s="9" t="s">
        <v>62</v>
      </c>
      <c r="E45" s="9" t="s">
        <v>69</v>
      </c>
      <c r="F45" s="10">
        <v>84</v>
      </c>
      <c r="G45" s="11">
        <v>81.4</v>
      </c>
      <c r="H45" s="11">
        <f t="shared" si="6"/>
        <v>82.96</v>
      </c>
      <c r="I45" s="11">
        <f t="shared" si="7"/>
        <v>49.776</v>
      </c>
      <c r="J45" s="11">
        <v>67.8</v>
      </c>
      <c r="K45" s="11">
        <v>0</v>
      </c>
      <c r="L45" s="11">
        <f t="shared" si="8"/>
        <v>27.12</v>
      </c>
      <c r="M45" s="8">
        <f t="shared" si="5"/>
        <v>76.896</v>
      </c>
      <c r="N45" s="8">
        <v>7</v>
      </c>
      <c r="O45" s="19" t="s">
        <v>31</v>
      </c>
    </row>
    <row r="46" ht="20.1" customHeight="1" spans="1:15">
      <c r="A46" s="8">
        <v>8</v>
      </c>
      <c r="B46" s="9" t="s">
        <v>17</v>
      </c>
      <c r="C46" s="9" t="s">
        <v>61</v>
      </c>
      <c r="D46" s="9" t="s">
        <v>62</v>
      </c>
      <c r="E46" s="9" t="s">
        <v>70</v>
      </c>
      <c r="F46" s="10">
        <v>81.8</v>
      </c>
      <c r="G46" s="11">
        <v>81.2</v>
      </c>
      <c r="H46" s="11">
        <f t="shared" si="6"/>
        <v>81.56</v>
      </c>
      <c r="I46" s="11">
        <f t="shared" si="7"/>
        <v>48.936</v>
      </c>
      <c r="J46" s="11">
        <v>66.3</v>
      </c>
      <c r="K46" s="11">
        <v>0</v>
      </c>
      <c r="L46" s="11">
        <f t="shared" si="8"/>
        <v>26.52</v>
      </c>
      <c r="M46" s="8">
        <f t="shared" si="5"/>
        <v>75.456</v>
      </c>
      <c r="N46" s="8">
        <v>8</v>
      </c>
      <c r="O46" s="19" t="s">
        <v>31</v>
      </c>
    </row>
    <row r="47" ht="20.1" customHeight="1" spans="1:15">
      <c r="A47" s="8">
        <v>9</v>
      </c>
      <c r="B47" s="9" t="s">
        <v>17</v>
      </c>
      <c r="C47" s="9" t="s">
        <v>61</v>
      </c>
      <c r="D47" s="9" t="s">
        <v>62</v>
      </c>
      <c r="E47" s="9" t="s">
        <v>71</v>
      </c>
      <c r="F47" s="10">
        <v>80</v>
      </c>
      <c r="G47" s="11">
        <v>77.6</v>
      </c>
      <c r="H47" s="11">
        <f t="shared" si="6"/>
        <v>79.04</v>
      </c>
      <c r="I47" s="11">
        <f t="shared" si="7"/>
        <v>47.424</v>
      </c>
      <c r="J47" s="11">
        <v>67.5</v>
      </c>
      <c r="K47" s="11">
        <v>0</v>
      </c>
      <c r="L47" s="11">
        <f t="shared" si="8"/>
        <v>27</v>
      </c>
      <c r="M47" s="8">
        <f t="shared" si="5"/>
        <v>74.424</v>
      </c>
      <c r="N47" s="8">
        <v>9</v>
      </c>
      <c r="O47" s="19" t="s">
        <v>31</v>
      </c>
    </row>
    <row r="48" ht="20.1" customHeight="1" spans="1:15">
      <c r="A48" s="8">
        <v>10</v>
      </c>
      <c r="B48" s="9" t="s">
        <v>17</v>
      </c>
      <c r="C48" s="9" t="s">
        <v>61</v>
      </c>
      <c r="D48" s="9" t="s">
        <v>62</v>
      </c>
      <c r="E48" s="9" t="s">
        <v>72</v>
      </c>
      <c r="F48" s="10">
        <v>78</v>
      </c>
      <c r="G48" s="11">
        <v>76.4</v>
      </c>
      <c r="H48" s="11">
        <f t="shared" si="6"/>
        <v>77.36</v>
      </c>
      <c r="I48" s="11">
        <f t="shared" si="7"/>
        <v>46.416</v>
      </c>
      <c r="J48" s="11">
        <v>67.4</v>
      </c>
      <c r="K48" s="11">
        <v>0</v>
      </c>
      <c r="L48" s="11">
        <f t="shared" si="8"/>
        <v>26.96</v>
      </c>
      <c r="M48" s="8">
        <f t="shared" si="5"/>
        <v>73.376</v>
      </c>
      <c r="N48" s="8">
        <v>10</v>
      </c>
      <c r="O48" s="19" t="s">
        <v>31</v>
      </c>
    </row>
    <row r="49" ht="20.1" customHeight="1" spans="1:15">
      <c r="A49" s="8">
        <v>11</v>
      </c>
      <c r="B49" s="9" t="s">
        <v>17</v>
      </c>
      <c r="C49" s="9" t="s">
        <v>61</v>
      </c>
      <c r="D49" s="9" t="s">
        <v>62</v>
      </c>
      <c r="E49" s="9" t="s">
        <v>73</v>
      </c>
      <c r="F49" s="10">
        <v>78.8</v>
      </c>
      <c r="G49" s="11">
        <v>71.6</v>
      </c>
      <c r="H49" s="11">
        <f t="shared" ref="H49:H60" si="9">F49*60%+G49*40%</f>
        <v>75.92</v>
      </c>
      <c r="I49" s="11">
        <f t="shared" si="7"/>
        <v>45.552</v>
      </c>
      <c r="J49" s="11">
        <v>67.1</v>
      </c>
      <c r="K49" s="11">
        <v>0</v>
      </c>
      <c r="L49" s="11">
        <f t="shared" si="8"/>
        <v>26.84</v>
      </c>
      <c r="M49" s="8">
        <f t="shared" si="5"/>
        <v>72.392</v>
      </c>
      <c r="N49" s="8">
        <v>11</v>
      </c>
      <c r="O49" s="19" t="s">
        <v>31</v>
      </c>
    </row>
    <row r="50" ht="20.1" customHeight="1" spans="1:15">
      <c r="A50" s="8">
        <v>12</v>
      </c>
      <c r="B50" s="9" t="s">
        <v>17</v>
      </c>
      <c r="C50" s="9" t="s">
        <v>61</v>
      </c>
      <c r="D50" s="9" t="s">
        <v>62</v>
      </c>
      <c r="E50" s="9" t="s">
        <v>74</v>
      </c>
      <c r="F50" s="10">
        <v>72.6</v>
      </c>
      <c r="G50" s="11">
        <v>71.6</v>
      </c>
      <c r="H50" s="11">
        <f t="shared" si="9"/>
        <v>72.2</v>
      </c>
      <c r="I50" s="11">
        <f t="shared" si="7"/>
        <v>43.32</v>
      </c>
      <c r="J50" s="11">
        <v>65.2</v>
      </c>
      <c r="K50" s="11">
        <v>0</v>
      </c>
      <c r="L50" s="11">
        <f t="shared" si="8"/>
        <v>26.08</v>
      </c>
      <c r="M50" s="8">
        <f t="shared" si="5"/>
        <v>69.4</v>
      </c>
      <c r="N50" s="8">
        <v>12</v>
      </c>
      <c r="O50" s="19" t="s">
        <v>31</v>
      </c>
    </row>
    <row r="51" ht="5" customHeight="1" spans="1:15">
      <c r="A51" s="13"/>
      <c r="B51" s="13"/>
      <c r="C51" s="13"/>
      <c r="D51" s="13"/>
      <c r="E51" s="13"/>
      <c r="F51" s="13"/>
      <c r="G51" s="13"/>
      <c r="H51" s="13"/>
      <c r="I51" s="15"/>
      <c r="J51" s="13"/>
      <c r="K51" s="13"/>
      <c r="L51" s="15"/>
      <c r="M51" s="12"/>
      <c r="N51" s="13"/>
      <c r="O51" s="13"/>
    </row>
    <row r="52" ht="20.1" customHeight="1" spans="1:15">
      <c r="A52" s="8">
        <v>1</v>
      </c>
      <c r="B52" s="9" t="s">
        <v>17</v>
      </c>
      <c r="C52" s="9" t="s">
        <v>75</v>
      </c>
      <c r="D52" s="9" t="s">
        <v>76</v>
      </c>
      <c r="E52" s="9" t="s">
        <v>77</v>
      </c>
      <c r="F52" s="10">
        <v>89</v>
      </c>
      <c r="G52" s="11">
        <v>93.4</v>
      </c>
      <c r="H52" s="11">
        <f t="shared" ref="H52:H57" si="10">F52*60%+G52*40%</f>
        <v>90.76</v>
      </c>
      <c r="I52" s="11">
        <f t="shared" si="7"/>
        <v>54.456</v>
      </c>
      <c r="J52" s="11">
        <v>81.3</v>
      </c>
      <c r="K52" s="11">
        <v>0</v>
      </c>
      <c r="L52" s="11">
        <f t="shared" si="8"/>
        <v>32.52</v>
      </c>
      <c r="M52" s="8">
        <f t="shared" si="5"/>
        <v>86.976</v>
      </c>
      <c r="N52" s="8">
        <v>1</v>
      </c>
      <c r="O52" s="9" t="s">
        <v>20</v>
      </c>
    </row>
    <row r="53" ht="20.1" customHeight="1" spans="1:15">
      <c r="A53" s="8">
        <v>2</v>
      </c>
      <c r="B53" s="9" t="s">
        <v>17</v>
      </c>
      <c r="C53" s="9" t="s">
        <v>75</v>
      </c>
      <c r="D53" s="9" t="s">
        <v>76</v>
      </c>
      <c r="E53" s="9" t="s">
        <v>78</v>
      </c>
      <c r="F53" s="10">
        <v>85.6</v>
      </c>
      <c r="G53" s="11">
        <v>88.6</v>
      </c>
      <c r="H53" s="11">
        <f t="shared" si="10"/>
        <v>86.8</v>
      </c>
      <c r="I53" s="11">
        <f t="shared" si="7"/>
        <v>52.08</v>
      </c>
      <c r="J53" s="11">
        <v>82.5</v>
      </c>
      <c r="K53" s="11">
        <v>0</v>
      </c>
      <c r="L53" s="11">
        <f t="shared" si="8"/>
        <v>33</v>
      </c>
      <c r="M53" s="8">
        <f t="shared" si="5"/>
        <v>85.08</v>
      </c>
      <c r="N53" s="8">
        <v>2</v>
      </c>
      <c r="O53" s="9" t="s">
        <v>20</v>
      </c>
    </row>
    <row r="54" ht="20.1" customHeight="1" spans="1:15">
      <c r="A54" s="8">
        <v>3</v>
      </c>
      <c r="B54" s="9" t="s">
        <v>17</v>
      </c>
      <c r="C54" s="9" t="s">
        <v>75</v>
      </c>
      <c r="D54" s="9" t="s">
        <v>76</v>
      </c>
      <c r="E54" s="9" t="s">
        <v>79</v>
      </c>
      <c r="F54" s="10">
        <v>85.8</v>
      </c>
      <c r="G54" s="11">
        <v>90.6</v>
      </c>
      <c r="H54" s="11">
        <f t="shared" si="10"/>
        <v>87.72</v>
      </c>
      <c r="I54" s="11">
        <f t="shared" si="7"/>
        <v>52.632</v>
      </c>
      <c r="J54" s="11">
        <v>75.5</v>
      </c>
      <c r="K54" s="11">
        <v>0</v>
      </c>
      <c r="L54" s="11">
        <f t="shared" si="8"/>
        <v>30.2</v>
      </c>
      <c r="M54" s="8">
        <f t="shared" si="5"/>
        <v>82.832</v>
      </c>
      <c r="N54" s="8">
        <v>3</v>
      </c>
      <c r="O54" s="19" t="s">
        <v>31</v>
      </c>
    </row>
    <row r="55" ht="20.1" customHeight="1" spans="1:15">
      <c r="A55" s="8">
        <v>4</v>
      </c>
      <c r="B55" s="9" t="s">
        <v>17</v>
      </c>
      <c r="C55" s="9" t="s">
        <v>75</v>
      </c>
      <c r="D55" s="9" t="s">
        <v>76</v>
      </c>
      <c r="E55" s="9" t="s">
        <v>80</v>
      </c>
      <c r="F55" s="10">
        <v>86</v>
      </c>
      <c r="G55" s="11">
        <v>87</v>
      </c>
      <c r="H55" s="11">
        <f t="shared" si="10"/>
        <v>86.4</v>
      </c>
      <c r="I55" s="11">
        <f t="shared" si="7"/>
        <v>51.84</v>
      </c>
      <c r="J55" s="11">
        <v>73.5</v>
      </c>
      <c r="K55" s="11">
        <v>0</v>
      </c>
      <c r="L55" s="11">
        <f t="shared" si="8"/>
        <v>29.4</v>
      </c>
      <c r="M55" s="8">
        <f t="shared" si="5"/>
        <v>81.24</v>
      </c>
      <c r="N55" s="8">
        <v>4</v>
      </c>
      <c r="O55" s="19" t="s">
        <v>31</v>
      </c>
    </row>
    <row r="56" ht="20.1" customHeight="1" spans="1:15">
      <c r="A56" s="8">
        <v>5</v>
      </c>
      <c r="B56" s="9" t="s">
        <v>17</v>
      </c>
      <c r="C56" s="9" t="s">
        <v>75</v>
      </c>
      <c r="D56" s="9" t="s">
        <v>76</v>
      </c>
      <c r="E56" s="9" t="s">
        <v>81</v>
      </c>
      <c r="F56" s="10">
        <v>79.4</v>
      </c>
      <c r="G56" s="11">
        <v>72.4</v>
      </c>
      <c r="H56" s="11">
        <f t="shared" si="10"/>
        <v>76.6</v>
      </c>
      <c r="I56" s="11">
        <f t="shared" si="7"/>
        <v>45.96</v>
      </c>
      <c r="J56" s="11">
        <v>74.1</v>
      </c>
      <c r="K56" s="11">
        <v>0</v>
      </c>
      <c r="L56" s="11">
        <f t="shared" si="8"/>
        <v>29.64</v>
      </c>
      <c r="M56" s="8">
        <f t="shared" si="5"/>
        <v>75.6</v>
      </c>
      <c r="N56" s="8">
        <v>5</v>
      </c>
      <c r="O56" s="19" t="s">
        <v>31</v>
      </c>
    </row>
    <row r="57" ht="20.1" customHeight="1" spans="1:15">
      <c r="A57" s="8">
        <v>6</v>
      </c>
      <c r="B57" s="9" t="s">
        <v>17</v>
      </c>
      <c r="C57" s="9" t="s">
        <v>75</v>
      </c>
      <c r="D57" s="9" t="s">
        <v>76</v>
      </c>
      <c r="E57" s="9" t="s">
        <v>82</v>
      </c>
      <c r="F57" s="10">
        <v>78</v>
      </c>
      <c r="G57" s="11">
        <v>76.6</v>
      </c>
      <c r="H57" s="11">
        <f t="shared" si="10"/>
        <v>77.44</v>
      </c>
      <c r="I57" s="11">
        <f t="shared" si="7"/>
        <v>46.464</v>
      </c>
      <c r="J57" s="11">
        <v>69.6</v>
      </c>
      <c r="K57" s="11">
        <v>0</v>
      </c>
      <c r="L57" s="11">
        <f t="shared" si="8"/>
        <v>27.84</v>
      </c>
      <c r="M57" s="8">
        <f t="shared" si="5"/>
        <v>74.304</v>
      </c>
      <c r="N57" s="8">
        <v>6</v>
      </c>
      <c r="O57" s="19" t="s">
        <v>31</v>
      </c>
    </row>
    <row r="58" ht="3" customHeight="1" spans="1:15">
      <c r="A58" s="12"/>
      <c r="B58" s="13"/>
      <c r="C58" s="13"/>
      <c r="D58" s="13"/>
      <c r="E58" s="13"/>
      <c r="F58" s="14"/>
      <c r="G58" s="15"/>
      <c r="H58" s="15"/>
      <c r="I58" s="11"/>
      <c r="J58" s="15"/>
      <c r="K58" s="15"/>
      <c r="L58" s="11"/>
      <c r="M58" s="8"/>
      <c r="N58" s="12"/>
      <c r="O58" s="20"/>
    </row>
    <row r="59" ht="20.1" customHeight="1" spans="1:15">
      <c r="A59" s="8">
        <v>1</v>
      </c>
      <c r="B59" s="9" t="s">
        <v>17</v>
      </c>
      <c r="C59" s="9" t="s">
        <v>83</v>
      </c>
      <c r="D59" s="9" t="s">
        <v>84</v>
      </c>
      <c r="E59" s="9" t="s">
        <v>85</v>
      </c>
      <c r="F59" s="10">
        <v>92</v>
      </c>
      <c r="G59" s="11">
        <v>86.2</v>
      </c>
      <c r="H59" s="11">
        <f>F59*60%+G59*40%</f>
        <v>89.68</v>
      </c>
      <c r="I59" s="11">
        <f t="shared" si="7"/>
        <v>53.808</v>
      </c>
      <c r="J59" s="11">
        <v>81</v>
      </c>
      <c r="K59" s="11">
        <v>0</v>
      </c>
      <c r="L59" s="11">
        <f t="shared" si="8"/>
        <v>32.4</v>
      </c>
      <c r="M59" s="8">
        <f t="shared" si="5"/>
        <v>86.208</v>
      </c>
      <c r="N59" s="8">
        <v>1</v>
      </c>
      <c r="O59" s="9" t="s">
        <v>20</v>
      </c>
    </row>
    <row r="60" ht="20.1" customHeight="1" spans="1:15">
      <c r="A60" s="8">
        <v>2</v>
      </c>
      <c r="B60" s="9" t="s">
        <v>17</v>
      </c>
      <c r="C60" s="9" t="s">
        <v>83</v>
      </c>
      <c r="D60" s="9" t="s">
        <v>84</v>
      </c>
      <c r="E60" s="9" t="s">
        <v>86</v>
      </c>
      <c r="F60" s="10">
        <v>82.2</v>
      </c>
      <c r="G60" s="11">
        <v>83.4</v>
      </c>
      <c r="H60" s="11">
        <f>F60*60%+G60*40%</f>
        <v>82.68</v>
      </c>
      <c r="I60" s="11">
        <f t="shared" si="7"/>
        <v>49.608</v>
      </c>
      <c r="J60" s="11">
        <v>80</v>
      </c>
      <c r="K60" s="11">
        <v>0</v>
      </c>
      <c r="L60" s="11">
        <f t="shared" si="8"/>
        <v>32</v>
      </c>
      <c r="M60" s="8">
        <f t="shared" si="5"/>
        <v>81.608</v>
      </c>
      <c r="N60" s="8">
        <v>2</v>
      </c>
      <c r="O60" s="19" t="s">
        <v>31</v>
      </c>
    </row>
    <row r="61" ht="20.1" customHeight="1" spans="1:15">
      <c r="A61" s="8">
        <v>3</v>
      </c>
      <c r="B61" s="9" t="s">
        <v>17</v>
      </c>
      <c r="C61" s="9" t="s">
        <v>83</v>
      </c>
      <c r="D61" s="9" t="s">
        <v>84</v>
      </c>
      <c r="E61" s="9" t="s">
        <v>87</v>
      </c>
      <c r="F61" s="10">
        <v>85.6</v>
      </c>
      <c r="G61" s="11">
        <v>81.2</v>
      </c>
      <c r="H61" s="11">
        <f>F61*60%+G61*40%</f>
        <v>83.84</v>
      </c>
      <c r="I61" s="11">
        <f t="shared" si="7"/>
        <v>50.304</v>
      </c>
      <c r="J61" s="11">
        <v>74</v>
      </c>
      <c r="K61" s="11">
        <v>0</v>
      </c>
      <c r="L61" s="11">
        <f t="shared" si="8"/>
        <v>29.6</v>
      </c>
      <c r="M61" s="8">
        <f t="shared" si="5"/>
        <v>79.904</v>
      </c>
      <c r="N61" s="8">
        <v>3</v>
      </c>
      <c r="O61" s="19" t="s">
        <v>31</v>
      </c>
    </row>
    <row r="62" ht="20.1" customHeight="1" spans="1:15">
      <c r="A62" s="8">
        <v>4</v>
      </c>
      <c r="B62" s="9" t="s">
        <v>17</v>
      </c>
      <c r="C62" s="9" t="s">
        <v>83</v>
      </c>
      <c r="D62" s="9" t="s">
        <v>84</v>
      </c>
      <c r="E62" s="9" t="s">
        <v>88</v>
      </c>
      <c r="F62" s="10">
        <v>73.2</v>
      </c>
      <c r="G62" s="11">
        <v>72.6</v>
      </c>
      <c r="H62" s="11">
        <f>F62*60%+G62*40%</f>
        <v>72.96</v>
      </c>
      <c r="I62" s="11">
        <f t="shared" si="7"/>
        <v>43.776</v>
      </c>
      <c r="J62" s="11">
        <v>74</v>
      </c>
      <c r="K62" s="11">
        <v>0</v>
      </c>
      <c r="L62" s="11">
        <f t="shared" si="8"/>
        <v>29.6</v>
      </c>
      <c r="M62" s="8">
        <f t="shared" si="5"/>
        <v>73.376</v>
      </c>
      <c r="N62" s="8">
        <v>4</v>
      </c>
      <c r="O62" s="19" t="s">
        <v>31</v>
      </c>
    </row>
    <row r="63" ht="15" customHeight="1" spans="1:14">
      <c r="A63" s="16" t="s">
        <v>89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</sheetData>
  <mergeCells count="16">
    <mergeCell ref="A1:O1"/>
    <mergeCell ref="J2:K2"/>
    <mergeCell ref="A63:N6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凡人善举</cp:lastModifiedBy>
  <dcterms:created xsi:type="dcterms:W3CDTF">2006-09-16T00:00:00Z</dcterms:created>
  <dcterms:modified xsi:type="dcterms:W3CDTF">2020-09-01T02:21:13Z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